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etrobrasbr-my.sharepoint.com/personal/acir_petrobras_com_br/Documents/Desktop/"/>
    </mc:Choice>
  </mc:AlternateContent>
  <xr:revisionPtr revIDLastSave="26" documentId="8_{95FE5F17-D2D9-47A9-98DC-C54A7918854C}" xr6:coauthVersionLast="47" xr6:coauthVersionMax="47" xr10:uidLastSave="{A54C6395-EA02-41DE-A593-6AA5D5CBEDE3}"/>
  <bookViews>
    <workbookView xWindow="-110" yWindow="-110" windowWidth="19420" windowHeight="10300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AJ2" i="1"/>
  <c r="AK2" i="1"/>
  <c r="AJ3" i="1"/>
  <c r="AJ4" i="1" s="1"/>
  <c r="AJ6" i="1" s="1"/>
  <c r="AK3" i="1"/>
  <c r="AK4" i="1"/>
  <c r="AK6" i="1"/>
  <c r="G4" i="1" l="1"/>
  <c r="G6" i="1"/>
  <c r="G3" i="1"/>
  <c r="G2" i="1"/>
  <c r="F7" i="1"/>
</calcChain>
</file>

<file path=xl/sharedStrings.xml><?xml version="1.0" encoding="utf-8"?>
<sst xmlns="http://schemas.openxmlformats.org/spreadsheetml/2006/main" count="91" uniqueCount="58">
  <si>
    <t>CNPJ</t>
  </si>
  <si>
    <t>02.998.611/0001-04</t>
  </si>
  <si>
    <t>28.005.122/0001-90</t>
  </si>
  <si>
    <t>57.755.217/0003-90</t>
  </si>
  <si>
    <t>02.831.210/0001-57</t>
  </si>
  <si>
    <t>33.000.0167/0001-01</t>
  </si>
  <si>
    <t xml:space="preserve"> 31/12/2021</t>
  </si>
  <si>
    <t>Objeto</t>
  </si>
  <si>
    <t>Enquadramento do processo</t>
  </si>
  <si>
    <t>Dispensa, Lei 13.303, Art. 29, Inciso X - específico para Contratação CUST,CUSD,CCD,CCT,CUSD-RC e CUST-RC</t>
  </si>
  <si>
    <t>Companhia de Transmissão e Energia Elétrica - CTEEP</t>
  </si>
  <si>
    <t>Contrato de Conexão ao Sistema de Transmissão - CCT</t>
  </si>
  <si>
    <t>Dispensa de licitação, Decreto nº 2.745/98</t>
  </si>
  <si>
    <t>Contrato de Uso do Sistema de Transmissão - CUST</t>
  </si>
  <si>
    <t xml:space="preserve">Operador Nacional do Sistema Elétrico - ONS e Concessionárias de Transmissão </t>
  </si>
  <si>
    <t>Até a extinção da concessão</t>
  </si>
  <si>
    <t>KPMG Auditores Independentes</t>
  </si>
  <si>
    <t>Serviços de Auditoria Contábil - Exercícios 2017, 2018, 2019, 2020 e 2021.</t>
  </si>
  <si>
    <t>Convite, Dec 2745, 3.1, C - Mínimo de 3 fornecedores, do ramo pertinente ao objeto, cadastrados ou não.</t>
  </si>
  <si>
    <t>Domingues e Pinho Contadores</t>
  </si>
  <si>
    <t>Serviços Contábeis</t>
  </si>
  <si>
    <t>Petróleo Brasileiro S.A. - Petrobras</t>
  </si>
  <si>
    <t>Dispensa de licitação (artigo 14 do Decreto 8.945/16)</t>
  </si>
  <si>
    <t>Contrato de compartilhamento de custos e despesas pelo uso de estrutura administrativa</t>
  </si>
  <si>
    <t>Início de vigência</t>
  </si>
  <si>
    <t>Fim  da vigência</t>
  </si>
  <si>
    <t>Saldo bruto do contrato</t>
  </si>
  <si>
    <t>Valor estimado do contrato</t>
  </si>
  <si>
    <t>x</t>
  </si>
  <si>
    <t>Termomacaé S.A.</t>
  </si>
  <si>
    <t>02.280.787/0001-07</t>
  </si>
  <si>
    <t xml:space="preserve">Dispensa de licitação </t>
  </si>
  <si>
    <t>Valor Pago Agosto</t>
  </si>
  <si>
    <t>Valor Pago Julho</t>
  </si>
  <si>
    <t>Não teve pagto</t>
  </si>
  <si>
    <t>Valor Pago Setembro</t>
  </si>
  <si>
    <t>Valor Pago Outubro</t>
  </si>
  <si>
    <t>Valor Pago Novembro</t>
  </si>
  <si>
    <t>Valor Pago Dezembro 2021</t>
  </si>
  <si>
    <t>Valor Pago Janeiro 2022</t>
  </si>
  <si>
    <t xml:space="preserve">Valor Pago Fevereiro </t>
  </si>
  <si>
    <t xml:space="preserve">Valor Pago Março </t>
  </si>
  <si>
    <t xml:space="preserve">Valor Pago Abril </t>
  </si>
  <si>
    <t>X</t>
  </si>
  <si>
    <t>Valor Pago Maio</t>
  </si>
  <si>
    <t>Valor Pago Junho</t>
  </si>
  <si>
    <t>Valor Pago Set</t>
  </si>
  <si>
    <t>Valor Pago Agos</t>
  </si>
  <si>
    <t>Valor Pago Out</t>
  </si>
  <si>
    <t>xx</t>
  </si>
  <si>
    <t>Valor Pago Nov</t>
  </si>
  <si>
    <t>Valor Pago Dezembro 2022</t>
  </si>
  <si>
    <t>Valor Pago Jan 23</t>
  </si>
  <si>
    <t>Valor Pago fev  23</t>
  </si>
  <si>
    <t>Valor Pago Mar  23</t>
  </si>
  <si>
    <t>Valor Pago Abr  23</t>
  </si>
  <si>
    <t>Valor Pago Mai  23</t>
  </si>
  <si>
    <t>Valor Pago Jun 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</si>
</sst>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justify"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horizontal="center" vertical="center"/>
    </xf>
    <xf numFmtId="44" fontId="0" fillId="0" borderId="0" xfId="0" applyNumberFormat="1" applyAlignment="1">
      <alignment horizontal="right" vertical="center"/>
    </xf>
    <xf numFmtId="44" fontId="0" fillId="0" borderId="0" xfId="0" applyNumberFormat="1" applyAlignment="1">
      <alignment vertical="center"/>
    </xf>
    <xf numFmtId="44" fontId="2" fillId="3" borderId="2" xfId="0" applyNumberFormat="1" applyFont="1" applyFill="1" applyBorder="1" applyAlignment="1">
      <alignment vertical="center"/>
    </xf>
    <xf numFmtId="44" fontId="2" fillId="5" borderId="2" xfId="0" applyNumberFormat="1" applyFont="1" applyFill="1" applyBorder="1" applyAlignment="1">
      <alignment vertical="center"/>
    </xf>
    <xf numFmtId="44" fontId="2" fillId="0" borderId="2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1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14" fontId="2" fillId="0" borderId="1" xfId="0" applyNumberFormat="1" applyFont="1" applyBorder="1" applyAlignment="1">
      <alignment horizontal="right" vertical="center"/>
    </xf>
    <xf numFmtId="14" fontId="2" fillId="0" borderId="1" xfId="0" applyNumberFormat="1" applyFont="1" applyBorder="1" applyAlignment="1">
      <alignment vertical="center"/>
    </xf>
    <xf numFmtId="14" fontId="5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4" borderId="3" xfId="0" applyFont="1" applyFill="1" applyBorder="1" applyAlignment="1">
      <alignment horizontal="center" vertical="center" wrapText="1"/>
    </xf>
    <xf numFmtId="44" fontId="2" fillId="0" borderId="2" xfId="0" applyNumberFormat="1" applyFont="1" applyBorder="1" applyAlignment="1">
      <alignment horizontal="center" vertical="center"/>
    </xf>
    <xf numFmtId="44" fontId="2" fillId="2" borderId="2" xfId="0" applyNumberFormat="1" applyFont="1" applyFill="1" applyBorder="1" applyAlignment="1">
      <alignment vertical="center"/>
    </xf>
    <xf numFmtId="44" fontId="2" fillId="2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44" fontId="2" fillId="6" borderId="2" xfId="0" applyNumberFormat="1" applyFont="1" applyFill="1" applyBorder="1" applyAlignment="1">
      <alignment vertical="center"/>
    </xf>
    <xf numFmtId="44" fontId="2" fillId="6" borderId="2" xfId="0" applyNumberFormat="1" applyFont="1" applyFill="1" applyBorder="1" applyAlignment="1">
      <alignment horizontal="center" vertical="center"/>
    </xf>
    <xf numFmtId="44" fontId="2" fillId="4" borderId="2" xfId="0" applyNumberFormat="1" applyFont="1" applyFill="1" applyBorder="1" applyAlignment="1">
      <alignment vertical="center"/>
    </xf>
    <xf numFmtId="44" fontId="2" fillId="4" borderId="2" xfId="0" applyNumberFormat="1" applyFont="1" applyFill="1" applyBorder="1" applyAlignment="1">
      <alignment horizontal="center" vertical="center"/>
    </xf>
    <xf numFmtId="4" fontId="0" fillId="0" borderId="0" xfId="0" applyNumberFormat="1"/>
    <xf numFmtId="44" fontId="7" fillId="0" borderId="4" xfId="0" applyNumberFormat="1" applyFont="1" applyBorder="1" applyAlignment="1">
      <alignment horizontal="center" vertical="center"/>
    </xf>
    <xf numFmtId="44" fontId="7" fillId="0" borderId="0" xfId="0" applyNumberFormat="1" applyFont="1" applyBorder="1" applyAlignment="1">
      <alignment vertical="center"/>
    </xf>
    <xf numFmtId="44" fontId="7" fillId="0" borderId="0" xfId="0" applyNumberFormat="1" applyFont="1" applyBorder="1" applyAlignment="1">
      <alignment horizontal="center" vertical="center"/>
    </xf>
    <xf numFmtId="44" fontId="7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9"/>
  <sheetViews>
    <sheetView tabSelected="1" topLeftCell="AB1" zoomScale="163" zoomScaleNormal="163" workbookViewId="0">
      <selection activeCell="AF7" sqref="AF7"/>
    </sheetView>
  </sheetViews>
  <sheetFormatPr defaultRowHeight="45" customHeight="1" x14ac:dyDescent="0.35"/>
  <cols>
    <col min="1" max="1" width="34.453125" bestFit="1" customWidth="1"/>
    <col min="2" max="2" width="18" bestFit="1" customWidth="1"/>
    <col min="3" max="3" width="31" bestFit="1" customWidth="1"/>
    <col min="4" max="4" width="28.81640625" bestFit="1" customWidth="1"/>
    <col min="5" max="5" width="10.7265625" bestFit="1" customWidth="1"/>
    <col min="6" max="6" width="10.7265625" customWidth="1"/>
    <col min="7" max="7" width="14.26953125" customWidth="1"/>
    <col min="8" max="8" width="14" customWidth="1"/>
    <col min="9" max="9" width="14.1796875" hidden="1" customWidth="1"/>
    <col min="10" max="10" width="13" hidden="1" customWidth="1"/>
    <col min="11" max="11" width="13.54296875" hidden="1" customWidth="1"/>
    <col min="12" max="12" width="0.26953125" customWidth="1"/>
    <col min="13" max="14" width="13.54296875" customWidth="1"/>
    <col min="15" max="17" width="13.54296875" hidden="1" customWidth="1"/>
    <col min="18" max="18" width="13.1796875" hidden="1" customWidth="1"/>
    <col min="19" max="19" width="13.26953125" hidden="1" customWidth="1"/>
    <col min="20" max="20" width="12.81640625" hidden="1" customWidth="1"/>
    <col min="21" max="21" width="13" hidden="1" customWidth="1"/>
    <col min="22" max="22" width="13.26953125" hidden="1" customWidth="1"/>
    <col min="23" max="24" width="13" hidden="1" customWidth="1"/>
    <col min="25" max="25" width="13.26953125" customWidth="1"/>
    <col min="26" max="27" width="12.54296875" customWidth="1"/>
    <col min="28" max="30" width="12.7265625" customWidth="1"/>
    <col min="31" max="31" width="12.54296875" customWidth="1"/>
    <col min="32" max="32" width="16.453125" customWidth="1"/>
    <col min="33" max="33" width="19.1796875" customWidth="1"/>
    <col min="34" max="34" width="7.1796875" customWidth="1"/>
    <col min="35" max="35" width="8.7265625" customWidth="1"/>
    <col min="36" max="37" width="2.26953125" customWidth="1"/>
  </cols>
  <sheetData>
    <row r="1" spans="1:37" ht="45" customHeight="1" x14ac:dyDescent="0.35">
      <c r="A1" s="1"/>
      <c r="B1" s="1" t="s">
        <v>0</v>
      </c>
      <c r="C1" s="1" t="s">
        <v>8</v>
      </c>
      <c r="D1" s="1" t="s">
        <v>7</v>
      </c>
      <c r="E1" s="25" t="s">
        <v>24</v>
      </c>
      <c r="F1" s="25" t="s">
        <v>25</v>
      </c>
      <c r="G1" s="12" t="s">
        <v>27</v>
      </c>
      <c r="H1" s="13" t="s">
        <v>33</v>
      </c>
      <c r="I1" s="13" t="s">
        <v>32</v>
      </c>
      <c r="J1" s="13" t="s">
        <v>35</v>
      </c>
      <c r="K1" s="13" t="s">
        <v>36</v>
      </c>
      <c r="L1" s="13" t="s">
        <v>37</v>
      </c>
      <c r="M1" s="13" t="s">
        <v>38</v>
      </c>
      <c r="N1" s="21" t="s">
        <v>39</v>
      </c>
      <c r="O1" s="21" t="s">
        <v>40</v>
      </c>
      <c r="P1" s="21" t="s">
        <v>41</v>
      </c>
      <c r="Q1" s="13" t="s">
        <v>42</v>
      </c>
      <c r="R1" s="21" t="s">
        <v>44</v>
      </c>
      <c r="S1" s="21" t="s">
        <v>45</v>
      </c>
      <c r="T1" s="21" t="s">
        <v>33</v>
      </c>
      <c r="U1" s="21" t="s">
        <v>47</v>
      </c>
      <c r="V1" s="21" t="s">
        <v>46</v>
      </c>
      <c r="W1" s="21" t="s">
        <v>48</v>
      </c>
      <c r="X1" s="26" t="s">
        <v>50</v>
      </c>
      <c r="Y1" s="26" t="s">
        <v>51</v>
      </c>
      <c r="Z1" s="21" t="s">
        <v>52</v>
      </c>
      <c r="AA1" s="21" t="s">
        <v>53</v>
      </c>
      <c r="AB1" s="21" t="s">
        <v>54</v>
      </c>
      <c r="AC1" s="21" t="s">
        <v>55</v>
      </c>
      <c r="AD1" s="21" t="s">
        <v>56</v>
      </c>
      <c r="AE1" s="21" t="s">
        <v>57</v>
      </c>
      <c r="AF1" s="12" t="s">
        <v>26</v>
      </c>
      <c r="AG1" s="31"/>
      <c r="AJ1" s="6"/>
      <c r="AK1" s="6"/>
    </row>
    <row r="2" spans="1:37" ht="45" customHeight="1" x14ac:dyDescent="0.35">
      <c r="A2" s="4" t="s">
        <v>10</v>
      </c>
      <c r="B2" s="20" t="s">
        <v>1</v>
      </c>
      <c r="C2" s="14" t="s">
        <v>9</v>
      </c>
      <c r="D2" s="3" t="s">
        <v>11</v>
      </c>
      <c r="E2" s="15">
        <v>39804</v>
      </c>
      <c r="F2" s="16" t="s">
        <v>15</v>
      </c>
      <c r="G2" s="11">
        <f>(AJ3)*15</f>
        <v>0</v>
      </c>
      <c r="H2" s="9">
        <v>39529.43</v>
      </c>
      <c r="I2" s="10">
        <v>18177.91</v>
      </c>
      <c r="J2" s="10">
        <v>18177.91</v>
      </c>
      <c r="K2" s="10">
        <v>18177.91</v>
      </c>
      <c r="L2" s="10">
        <v>18177.91</v>
      </c>
      <c r="M2" s="10">
        <v>47544.98</v>
      </c>
      <c r="N2" s="10">
        <v>47544.98</v>
      </c>
      <c r="O2" s="10">
        <v>47544.98</v>
      </c>
      <c r="P2" s="10">
        <v>47544.98</v>
      </c>
      <c r="Q2" s="23">
        <v>47544.98</v>
      </c>
      <c r="R2" s="10">
        <v>47544.98</v>
      </c>
      <c r="S2" s="10">
        <v>47544.98</v>
      </c>
      <c r="T2" s="10">
        <v>47544.98</v>
      </c>
      <c r="U2" s="10">
        <v>47544.98</v>
      </c>
      <c r="V2" s="10">
        <v>44316.86</v>
      </c>
      <c r="W2" s="10">
        <v>44316.86</v>
      </c>
      <c r="X2" s="27">
        <v>44316.86</v>
      </c>
      <c r="Y2" s="27">
        <v>44316.86</v>
      </c>
      <c r="Z2" s="29">
        <v>44316.86</v>
      </c>
      <c r="AA2" s="29">
        <v>44316.86</v>
      </c>
      <c r="AB2" s="29">
        <v>44316.86</v>
      </c>
      <c r="AC2" s="29">
        <v>44316.86</v>
      </c>
      <c r="AD2" s="29">
        <v>44316.86</v>
      </c>
      <c r="AE2" s="29">
        <v>44316.86</v>
      </c>
      <c r="AF2" s="35">
        <v>480043.57</v>
      </c>
      <c r="AG2" s="33"/>
      <c r="AI2" s="6"/>
      <c r="AJ2" s="7">
        <f>H2*AI2</f>
        <v>0</v>
      </c>
      <c r="AK2" s="7">
        <f>H3*AI2</f>
        <v>0</v>
      </c>
    </row>
    <row r="3" spans="1:37" ht="45" customHeight="1" x14ac:dyDescent="0.35">
      <c r="A3" s="4" t="s">
        <v>14</v>
      </c>
      <c r="B3" s="20" t="s">
        <v>4</v>
      </c>
      <c r="C3" s="14" t="s">
        <v>9</v>
      </c>
      <c r="D3" s="4" t="s">
        <v>13</v>
      </c>
      <c r="E3" s="15">
        <v>39742</v>
      </c>
      <c r="F3" s="16" t="s">
        <v>15</v>
      </c>
      <c r="G3" s="11">
        <f>AK3*15</f>
        <v>0</v>
      </c>
      <c r="H3" s="9">
        <v>1053594.9099999999</v>
      </c>
      <c r="I3" s="10">
        <v>1054046.99</v>
      </c>
      <c r="J3" s="10">
        <v>1045951.11</v>
      </c>
      <c r="K3" s="10">
        <v>1048845.76</v>
      </c>
      <c r="L3" s="10">
        <v>1051099.71</v>
      </c>
      <c r="M3" s="10">
        <v>1053851.1499999999</v>
      </c>
      <c r="N3" s="10">
        <v>1051172.3500000001</v>
      </c>
      <c r="O3" s="10">
        <v>1058043.53</v>
      </c>
      <c r="P3" s="10">
        <v>1060703.6200000001</v>
      </c>
      <c r="Q3" s="23">
        <v>1058469.98</v>
      </c>
      <c r="R3" s="10">
        <v>1051844.74</v>
      </c>
      <c r="S3" s="10">
        <v>1053628.21</v>
      </c>
      <c r="T3" s="10">
        <v>1242494.1721000001</v>
      </c>
      <c r="U3" s="10">
        <v>1235460.29</v>
      </c>
      <c r="V3" s="10">
        <v>1248437.92</v>
      </c>
      <c r="W3" s="10">
        <v>1243370.93</v>
      </c>
      <c r="X3" s="27">
        <v>1245591.1299999999</v>
      </c>
      <c r="Y3" s="27">
        <v>1236357.3400000001</v>
      </c>
      <c r="Z3" s="29">
        <v>1228215.27</v>
      </c>
      <c r="AA3" s="29">
        <v>1231921.8</v>
      </c>
      <c r="AB3" s="29">
        <v>1236492.31</v>
      </c>
      <c r="AC3" s="29">
        <v>1242116.8</v>
      </c>
      <c r="AD3" s="29">
        <v>1243474.6599999999</v>
      </c>
      <c r="AE3" s="29">
        <v>1239761.21</v>
      </c>
      <c r="AF3" s="35">
        <v>15696737.130000001</v>
      </c>
      <c r="AG3" s="33"/>
      <c r="AI3" s="6"/>
      <c r="AJ3" s="7">
        <f>(H2*AI3)*1.035</f>
        <v>0</v>
      </c>
      <c r="AK3" s="7">
        <f>(H3*AI3)</f>
        <v>0</v>
      </c>
    </row>
    <row r="4" spans="1:37" ht="45" customHeight="1" x14ac:dyDescent="0.35">
      <c r="A4" s="2" t="s">
        <v>16</v>
      </c>
      <c r="B4" s="20" t="s">
        <v>3</v>
      </c>
      <c r="C4" s="14" t="s">
        <v>18</v>
      </c>
      <c r="D4" s="4" t="s">
        <v>17</v>
      </c>
      <c r="E4" s="15">
        <v>42842</v>
      </c>
      <c r="F4" s="17">
        <v>44668</v>
      </c>
      <c r="G4" s="11">
        <f>178543.59+185424.84+155772</f>
        <v>519740.43</v>
      </c>
      <c r="H4" s="9">
        <v>163728.76999999999</v>
      </c>
      <c r="I4" s="10" t="s">
        <v>34</v>
      </c>
      <c r="J4" s="10" t="s">
        <v>34</v>
      </c>
      <c r="K4" s="10" t="s">
        <v>34</v>
      </c>
      <c r="L4" s="10" t="s">
        <v>34</v>
      </c>
      <c r="M4" s="10" t="s">
        <v>34</v>
      </c>
      <c r="N4" s="10" t="s">
        <v>34</v>
      </c>
      <c r="O4" s="10"/>
      <c r="P4" s="10" t="s">
        <v>34</v>
      </c>
      <c r="Q4" s="23" t="s">
        <v>34</v>
      </c>
      <c r="R4" s="10"/>
      <c r="S4" s="10">
        <v>158187.79999999999</v>
      </c>
      <c r="T4" s="10">
        <v>6310.61</v>
      </c>
      <c r="U4" s="10" t="s">
        <v>34</v>
      </c>
      <c r="V4" s="10">
        <v>4207.7</v>
      </c>
      <c r="W4" s="10" t="s">
        <v>34</v>
      </c>
      <c r="X4" s="27" t="s">
        <v>34</v>
      </c>
      <c r="Y4" s="27" t="s">
        <v>34</v>
      </c>
      <c r="Z4" s="29">
        <v>27064.49</v>
      </c>
      <c r="AA4" s="29" t="s">
        <v>34</v>
      </c>
      <c r="AB4" s="29" t="s">
        <v>34</v>
      </c>
      <c r="AC4" s="29" t="s">
        <v>34</v>
      </c>
      <c r="AD4" s="29" t="s">
        <v>34</v>
      </c>
      <c r="AE4" s="29" t="s">
        <v>34</v>
      </c>
      <c r="AF4" s="35">
        <v>0</v>
      </c>
      <c r="AG4" s="33"/>
      <c r="AI4" s="6"/>
      <c r="AJ4" s="8">
        <f>AJ3*1.035</f>
        <v>0</v>
      </c>
      <c r="AK4" s="8">
        <f>H3*AI4</f>
        <v>0</v>
      </c>
    </row>
    <row r="5" spans="1:37" ht="45" customHeight="1" x14ac:dyDescent="0.35">
      <c r="A5" s="2" t="s">
        <v>19</v>
      </c>
      <c r="B5" s="20" t="s">
        <v>2</v>
      </c>
      <c r="C5" s="14" t="s">
        <v>12</v>
      </c>
      <c r="D5" s="2" t="s">
        <v>20</v>
      </c>
      <c r="E5" s="15">
        <v>44564</v>
      </c>
      <c r="F5" s="17">
        <v>45294</v>
      </c>
      <c r="G5" s="11">
        <v>624000</v>
      </c>
      <c r="H5" s="9"/>
      <c r="I5" s="10"/>
      <c r="J5" s="10"/>
      <c r="K5" s="10"/>
      <c r="L5" s="10"/>
      <c r="M5" s="10"/>
      <c r="N5" s="10"/>
      <c r="O5" s="10"/>
      <c r="P5" s="10">
        <v>26000</v>
      </c>
      <c r="Q5" s="23">
        <v>52000</v>
      </c>
      <c r="R5" s="10">
        <v>24401</v>
      </c>
      <c r="S5" s="10">
        <v>24401</v>
      </c>
      <c r="T5" s="10">
        <v>24401</v>
      </c>
      <c r="U5" s="10">
        <v>24401</v>
      </c>
      <c r="V5" s="10">
        <v>24401</v>
      </c>
      <c r="W5" s="10">
        <v>24401</v>
      </c>
      <c r="X5" s="27">
        <v>24401</v>
      </c>
      <c r="Y5" s="27">
        <v>24401</v>
      </c>
      <c r="Z5" s="29">
        <v>24401</v>
      </c>
      <c r="AA5" s="29">
        <v>24401</v>
      </c>
      <c r="AB5" s="29">
        <v>24401</v>
      </c>
      <c r="AC5" s="29">
        <v>24401</v>
      </c>
      <c r="AD5" s="29">
        <v>24401</v>
      </c>
      <c r="AE5" s="29">
        <v>24401</v>
      </c>
      <c r="AF5" s="35">
        <v>204386</v>
      </c>
      <c r="AG5" s="33"/>
      <c r="AI5" s="6"/>
      <c r="AJ5" s="8"/>
      <c r="AK5" s="8"/>
    </row>
    <row r="6" spans="1:37" ht="45" hidden="1" customHeight="1" x14ac:dyDescent="0.35">
      <c r="A6" s="2" t="s">
        <v>19</v>
      </c>
      <c r="B6" s="20" t="s">
        <v>2</v>
      </c>
      <c r="C6" s="14" t="s">
        <v>12</v>
      </c>
      <c r="D6" s="2" t="s">
        <v>20</v>
      </c>
      <c r="E6" s="18">
        <v>42370</v>
      </c>
      <c r="F6" s="17" t="s">
        <v>6</v>
      </c>
      <c r="G6" s="11">
        <f>977255.76+300000</f>
        <v>1277255.76</v>
      </c>
      <c r="H6" s="9">
        <v>1229088.33</v>
      </c>
      <c r="I6" s="10">
        <v>21614.86</v>
      </c>
      <c r="J6" s="10">
        <v>23462.5</v>
      </c>
      <c r="K6" s="10">
        <v>23462.5</v>
      </c>
      <c r="L6" s="10">
        <v>23462.5</v>
      </c>
      <c r="M6" s="10">
        <v>23462.5</v>
      </c>
      <c r="N6" s="22" t="s">
        <v>43</v>
      </c>
      <c r="O6" s="22" t="s">
        <v>43</v>
      </c>
      <c r="P6" s="22" t="s">
        <v>43</v>
      </c>
      <c r="Q6" s="24" t="s">
        <v>43</v>
      </c>
      <c r="R6" s="22" t="s">
        <v>28</v>
      </c>
      <c r="S6" s="22" t="s">
        <v>28</v>
      </c>
      <c r="T6" s="22" t="s">
        <v>28</v>
      </c>
      <c r="U6" s="22" t="s">
        <v>28</v>
      </c>
      <c r="V6" s="22" t="s">
        <v>28</v>
      </c>
      <c r="W6" s="22" t="s">
        <v>43</v>
      </c>
      <c r="X6" s="28"/>
      <c r="Y6" s="28"/>
      <c r="Z6" s="30"/>
      <c r="AA6" s="30"/>
      <c r="AB6" s="30"/>
      <c r="AC6" s="30"/>
      <c r="AD6" s="30"/>
      <c r="AE6" s="30"/>
      <c r="AF6" s="32" t="s">
        <v>49</v>
      </c>
      <c r="AG6" s="34" t="s">
        <v>49</v>
      </c>
      <c r="AH6">
        <v>2024</v>
      </c>
      <c r="AI6" s="6">
        <v>4</v>
      </c>
      <c r="AJ6" s="8">
        <f>(AJ4/12)*4</f>
        <v>0</v>
      </c>
      <c r="AK6" s="8">
        <f>H3*AI6</f>
        <v>4214379.6399999997</v>
      </c>
    </row>
    <row r="7" spans="1:37" ht="45" customHeight="1" x14ac:dyDescent="0.35">
      <c r="A7" s="2" t="s">
        <v>21</v>
      </c>
      <c r="B7" s="20" t="s">
        <v>5</v>
      </c>
      <c r="C7" s="14" t="s">
        <v>22</v>
      </c>
      <c r="D7" s="4" t="s">
        <v>23</v>
      </c>
      <c r="E7" s="18">
        <v>44407</v>
      </c>
      <c r="F7" s="19">
        <f>E7+1800</f>
        <v>46207</v>
      </c>
      <c r="G7" s="11">
        <v>3731206.9</v>
      </c>
      <c r="H7" s="11"/>
      <c r="I7" s="10"/>
      <c r="J7" s="10">
        <v>52481.37</v>
      </c>
      <c r="K7" s="10">
        <v>142468.28</v>
      </c>
      <c r="L7" s="10">
        <v>48314.7</v>
      </c>
      <c r="M7" s="10">
        <v>48314.7</v>
      </c>
      <c r="N7" s="10">
        <v>48314.7</v>
      </c>
      <c r="O7" s="10">
        <v>48314.7</v>
      </c>
      <c r="P7" s="10">
        <v>48314.7</v>
      </c>
      <c r="Q7" s="23">
        <v>48314.7</v>
      </c>
      <c r="R7" s="10">
        <v>48314.7</v>
      </c>
      <c r="S7" s="10">
        <v>48314.7</v>
      </c>
      <c r="T7" s="10">
        <v>48314.7</v>
      </c>
      <c r="U7" s="10">
        <v>48314.7</v>
      </c>
      <c r="V7" s="10">
        <v>48314.7</v>
      </c>
      <c r="W7" s="10">
        <v>48314.7</v>
      </c>
      <c r="X7" s="27">
        <v>48314.7</v>
      </c>
      <c r="Y7" s="27">
        <v>48314.7</v>
      </c>
      <c r="Z7" s="29">
        <v>48314.7</v>
      </c>
      <c r="AA7" s="29">
        <v>48314.7</v>
      </c>
      <c r="AB7" s="29">
        <v>48314.7</v>
      </c>
      <c r="AC7" s="29">
        <v>48314.7</v>
      </c>
      <c r="AD7" s="29">
        <v>48314.7</v>
      </c>
      <c r="AE7" s="29">
        <v>48314.7</v>
      </c>
      <c r="AF7" s="35">
        <v>2859851.45</v>
      </c>
      <c r="AG7" s="33"/>
      <c r="AJ7" s="8">
        <v>1369294.9</v>
      </c>
      <c r="AK7" s="8">
        <v>33727430.07</v>
      </c>
    </row>
    <row r="8" spans="1:37" ht="45" customHeight="1" x14ac:dyDescent="0.35">
      <c r="A8" s="2" t="s">
        <v>29</v>
      </c>
      <c r="B8" s="20" t="s">
        <v>30</v>
      </c>
      <c r="C8" s="14" t="s">
        <v>31</v>
      </c>
      <c r="D8" s="4" t="s">
        <v>23</v>
      </c>
      <c r="E8" s="18">
        <v>44075</v>
      </c>
      <c r="F8" s="19">
        <f>E8+730+730</f>
        <v>45535</v>
      </c>
      <c r="G8" s="11">
        <v>800000</v>
      </c>
      <c r="H8" s="11">
        <v>18648.02</v>
      </c>
      <c r="I8" s="10"/>
      <c r="J8" s="10"/>
      <c r="K8" s="10"/>
      <c r="L8" s="10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>
        <v>12408.61</v>
      </c>
      <c r="AA8" s="27"/>
      <c r="AB8" s="27"/>
      <c r="AC8" s="27"/>
      <c r="AD8" s="27"/>
      <c r="AE8" s="27"/>
      <c r="AF8" s="35">
        <v>768943.37</v>
      </c>
      <c r="AG8" s="33"/>
      <c r="AJ8" s="8"/>
      <c r="AK8" s="8"/>
    </row>
    <row r="9" spans="1:37" ht="14.5" x14ac:dyDescent="0.35">
      <c r="A9" s="5"/>
    </row>
  </sheetData>
  <pageMargins left="0.511811024" right="0.511811024" top="0.78740157499999996" bottom="0.78740157499999996" header="0.31496062000000002" footer="0.31496062000000002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Petrobras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Cristiane Maria Pereira da Silva</dc:creator>
  <cp:lastModifiedBy>Acir Lopes Ferreira</cp:lastModifiedBy>
  <cp:lastPrinted>2018-10-16T16:51:58Z</cp:lastPrinted>
  <dcterms:created xsi:type="dcterms:W3CDTF">2018-10-08T14:32:18Z</dcterms:created>
  <dcterms:modified xsi:type="dcterms:W3CDTF">2024-01-05T14:58:31Z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e61996e-cafd-4c9a-8a94-2dc1b82131ae_Enabled">
    <vt:lpwstr>True</vt:lpwstr>
  </property>
  <property fmtid="{D5CDD505-2E9C-101B-9397-08002B2CF9AE}" pid="3" name="MSIP_Label_8e61996e-cafd-4c9a-8a94-2dc1b82131ae_SiteId">
    <vt:lpwstr>5b6f6241-9a57-4be4-8e50-1dfa72e79a57</vt:lpwstr>
  </property>
  <property fmtid="{D5CDD505-2E9C-101B-9397-08002B2CF9AE}" pid="4" name="MSIP_Label_8e61996e-cafd-4c9a-8a94-2dc1b82131ae_Owner">
    <vt:lpwstr>cristianesilva.JPTE@petrobras.com.br</vt:lpwstr>
  </property>
  <property fmtid="{D5CDD505-2E9C-101B-9397-08002B2CF9AE}" pid="5" name="MSIP_Label_8e61996e-cafd-4c9a-8a94-2dc1b82131ae_SetDate">
    <vt:lpwstr>2020-06-01T18:43:47.5138699Z</vt:lpwstr>
  </property>
  <property fmtid="{D5CDD505-2E9C-101B-9397-08002B2CF9AE}" pid="6" name="MSIP_Label_8e61996e-cafd-4c9a-8a94-2dc1b82131ae_Name">
    <vt:lpwstr>NP-1</vt:lpwstr>
  </property>
  <property fmtid="{D5CDD505-2E9C-101B-9397-08002B2CF9AE}" pid="7" name="MSIP_Label_8e61996e-cafd-4c9a-8a94-2dc1b82131ae_Application">
    <vt:lpwstr>Microsoft Azure Information Protection</vt:lpwstr>
  </property>
  <property fmtid="{D5CDD505-2E9C-101B-9397-08002B2CF9AE}" pid="8" name="MSIP_Label_8e61996e-cafd-4c9a-8a94-2dc1b82131ae_ActionId">
    <vt:lpwstr>785b98ba-a242-4fe4-aada-b42d9c5b26b4</vt:lpwstr>
  </property>
  <property fmtid="{D5CDD505-2E9C-101B-9397-08002B2CF9AE}" pid="9" name="MSIP_Label_8e61996e-cafd-4c9a-8a94-2dc1b82131ae_Extended_MSFT_Method">
    <vt:lpwstr>Automatic</vt:lpwstr>
  </property>
  <property fmtid="{D5CDD505-2E9C-101B-9397-08002B2CF9AE}" pid="10" name="Sensitivity">
    <vt:lpwstr>NP-1</vt:lpwstr>
  </property>
</Properties>
</file>